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Mijn Drive\13. MTe Solutions\"/>
    </mc:Choice>
  </mc:AlternateContent>
  <xr:revisionPtr revIDLastSave="0" documentId="13_ncr:1_{99BB48E4-CAAD-4918-9265-BB7F263FFCE4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usiness case DC charg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4" i="1" s="1"/>
  <c r="C15" i="1" s="1"/>
  <c r="J24" i="1"/>
  <c r="I24" i="1"/>
  <c r="H24" i="1"/>
  <c r="J23" i="1"/>
  <c r="I23" i="1"/>
  <c r="H23" i="1"/>
  <c r="F24" i="1"/>
  <c r="E24" i="1"/>
  <c r="D24" i="1"/>
  <c r="F23" i="1"/>
  <c r="E23" i="1"/>
  <c r="D23" i="1"/>
  <c r="G22" i="1"/>
  <c r="C22" i="1"/>
  <c r="C12" i="1" l="1"/>
  <c r="D13" i="1" s="1"/>
  <c r="D15" i="1"/>
  <c r="D11" i="1"/>
  <c r="D14" i="1"/>
  <c r="D25" i="1"/>
  <c r="D26" i="1" s="1"/>
  <c r="H25" i="1"/>
  <c r="H27" i="1" s="1"/>
  <c r="I25" i="1"/>
  <c r="I27" i="1" s="1"/>
  <c r="J25" i="1"/>
  <c r="J26" i="1" s="1"/>
  <c r="I26" i="1"/>
  <c r="E25" i="1"/>
  <c r="E26" i="1" s="1"/>
  <c r="F25" i="1"/>
  <c r="F26" i="1" s="1"/>
  <c r="D12" i="1" l="1"/>
  <c r="C13" i="1"/>
  <c r="J27" i="1"/>
  <c r="H26" i="1"/>
  <c r="F27" i="1"/>
  <c r="E27" i="1"/>
  <c r="D27" i="1"/>
</calcChain>
</file>

<file path=xl/sharedStrings.xml><?xml version="1.0" encoding="utf-8"?>
<sst xmlns="http://schemas.openxmlformats.org/spreadsheetml/2006/main" count="45" uniqueCount="40">
  <si>
    <t>Kost</t>
  </si>
  <si>
    <t>Opbrengst</t>
  </si>
  <si>
    <t>Aankoop laadpaal</t>
  </si>
  <si>
    <t>Installatie (geschat)</t>
  </si>
  <si>
    <t>Totale opbrengst per jaar</t>
  </si>
  <si>
    <t>Aankoop elektriciteit</t>
  </si>
  <si>
    <t>Verkoop electriciteit</t>
  </si>
  <si>
    <t>Totale aankoop</t>
  </si>
  <si>
    <t>Laag: X kWh</t>
  </si>
  <si>
    <t>Hoog: X kWh</t>
  </si>
  <si>
    <t>Medium: X kWh</t>
  </si>
  <si>
    <t>Totale opbrengst per jaar inclusief afschrijving machine op 5 jaar</t>
  </si>
  <si>
    <t xml:space="preserve">Totale opbrengst op 5 jaar  inclusief afschrijving </t>
  </si>
  <si>
    <t>/kWh</t>
  </si>
  <si>
    <t>per day</t>
  </si>
  <si>
    <t>Purchase price DC Charger 1</t>
  </si>
  <si>
    <t>Purchase price DC Charger 2</t>
  </si>
  <si>
    <t>Price of installation</t>
  </si>
  <si>
    <t>Simulation</t>
  </si>
  <si>
    <t>80kW</t>
  </si>
  <si>
    <t>200kW</t>
  </si>
  <si>
    <t>Return per year</t>
  </si>
  <si>
    <t>Return on 5 years</t>
  </si>
  <si>
    <t>Return on 5 years minus initial cost</t>
  </si>
  <si>
    <t>Return on 3 years</t>
  </si>
  <si>
    <t>Return on 3 years minus initial cost</t>
  </si>
  <si>
    <t>DC Charger 1</t>
  </si>
  <si>
    <t>DC Charger 2</t>
  </si>
  <si>
    <t>Important information</t>
  </si>
  <si>
    <t>Sales price elctricity 0,7€/kWh. FYI: Fastnet price Q4, 2023: 0,73€/kWh; Ionity price Q4, 2023: 0,82€/kWh</t>
  </si>
  <si>
    <t>Charging one car: 60kW-battery &amp; 300km of range</t>
  </si>
  <si>
    <t>This case does not include any fiscal advantages</t>
  </si>
  <si>
    <t>This case doe not include any aid from the government</t>
  </si>
  <si>
    <t xml:space="preserve">Assumptions </t>
  </si>
  <si>
    <t>To complete</t>
  </si>
  <si>
    <t>Sale price Electricity (excl 6% VAT)</t>
  </si>
  <si>
    <t>Purchase price Electricity (excl 6% VAT)</t>
  </si>
  <si>
    <t>Number of cars that charge</t>
  </si>
  <si>
    <t>Purchase Electricity: 0,31€/kWh, source: VREG.be, Q4, 2023</t>
  </si>
  <si>
    <t>1 car per day full year: 21.900kWh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</si>
</sst>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[$€-813]\ * #,##0_ ;_ [$€-813]\ * \-#,##0_ ;_ [$€-813]\ * &quot;-&quot;??_ ;_ @_ "/>
    <numFmt numFmtId="165" formatCode="#,##0.00\ [$€-1];[Red]\-#,##0.00\ [$€-1]"/>
    <numFmt numFmtId="166" formatCode="_ * #,##0_ ;_ * \-#,##0_ ;_ * &quot;-&quot;??_ ;_ @_ "/>
    <numFmt numFmtId="167" formatCode="#,##0\ [$€-1];[Red]\-#,##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167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quotePrefix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7" fontId="0" fillId="0" borderId="7" xfId="0" applyNumberFormat="1" applyBorder="1"/>
    <xf numFmtId="167" fontId="0" fillId="0" borderId="8" xfId="0" applyNumberFormat="1" applyBorder="1" applyAlignment="1">
      <alignment horizontal="center"/>
    </xf>
    <xf numFmtId="165" fontId="0" fillId="0" borderId="0" xfId="0" applyNumberFormat="1" applyProtection="1">
      <protection locked="0"/>
    </xf>
    <xf numFmtId="166" fontId="0" fillId="0" borderId="0" xfId="1" applyNumberFormat="1" applyFont="1" applyBorder="1" applyProtection="1">
      <protection locked="0"/>
    </xf>
    <xf numFmtId="167" fontId="0" fillId="0" borderId="0" xfId="0" applyNumberFormat="1" applyProtection="1">
      <protection locked="0"/>
    </xf>
  </cellXfs>
  <cellStyles count="2">
    <cellStyle name="Komma" xfId="1" builtinId="3"/>
    <cellStyle name="Standa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7"/>
  <sheetViews>
    <sheetView showGridLines="0" showRowColHeaders="0" tabSelected="1" workbookViewId="0">
      <selection activeCell="B38" sqref="B38"/>
    </sheetView>
  </sheetViews>
  <sheetFormatPr defaultRowHeight="15" x14ac:dyDescent="0.25"/>
  <cols>
    <col min="1" max="1" width="5.42578125" customWidth="1"/>
    <col min="2" max="2" width="54.140625" customWidth="1"/>
    <col min="3" max="3" width="13.7109375" customWidth="1"/>
    <col min="4" max="4" width="12.140625" bestFit="1" customWidth="1"/>
    <col min="5" max="6" width="9.85546875" bestFit="1" customWidth="1"/>
    <col min="7" max="7" width="11.42578125" bestFit="1" customWidth="1"/>
    <col min="9" max="9" width="11.42578125" customWidth="1"/>
    <col min="10" max="10" width="13" customWidth="1"/>
  </cols>
  <sheetData>
    <row r="1" spans="2:11" ht="21.75" customHeight="1" thickBot="1" x14ac:dyDescent="0.3"/>
    <row r="2" spans="2:11" x14ac:dyDescent="0.25">
      <c r="B2" s="6" t="s">
        <v>33</v>
      </c>
      <c r="C2" s="7" t="s">
        <v>34</v>
      </c>
      <c r="D2" s="8"/>
    </row>
    <row r="3" spans="2:11" x14ac:dyDescent="0.25">
      <c r="B3" s="9" t="s">
        <v>36</v>
      </c>
      <c r="C3" s="20">
        <v>0.31</v>
      </c>
      <c r="D3" s="10" t="s">
        <v>13</v>
      </c>
    </row>
    <row r="4" spans="2:11" x14ac:dyDescent="0.25">
      <c r="B4" s="9" t="s">
        <v>35</v>
      </c>
      <c r="C4" s="20">
        <v>0.7</v>
      </c>
      <c r="D4" s="10" t="s">
        <v>13</v>
      </c>
    </row>
    <row r="5" spans="2:11" x14ac:dyDescent="0.25">
      <c r="B5" s="9" t="s">
        <v>37</v>
      </c>
      <c r="C5" s="21">
        <v>4</v>
      </c>
      <c r="D5" s="10" t="s">
        <v>14</v>
      </c>
    </row>
    <row r="6" spans="2:11" x14ac:dyDescent="0.25">
      <c r="B6" s="9" t="s">
        <v>15</v>
      </c>
      <c r="C6" s="22">
        <v>42529.08</v>
      </c>
      <c r="D6" s="10" t="s">
        <v>19</v>
      </c>
    </row>
    <row r="7" spans="2:11" x14ac:dyDescent="0.25">
      <c r="B7" s="9" t="s">
        <v>16</v>
      </c>
      <c r="C7" s="22">
        <v>65672.75</v>
      </c>
      <c r="D7" s="10" t="s">
        <v>20</v>
      </c>
    </row>
    <row r="8" spans="2:11" x14ac:dyDescent="0.25">
      <c r="B8" s="9" t="s">
        <v>17</v>
      </c>
      <c r="C8" s="22">
        <v>15000</v>
      </c>
      <c r="D8" s="11"/>
      <c r="G8" s="1"/>
    </row>
    <row r="9" spans="2:11" x14ac:dyDescent="0.25">
      <c r="B9" s="9"/>
      <c r="D9" s="12"/>
      <c r="E9" s="1"/>
      <c r="F9" s="1"/>
      <c r="G9" s="1"/>
      <c r="H9" s="1"/>
      <c r="I9" s="1"/>
      <c r="J9" s="1"/>
      <c r="K9" s="1"/>
    </row>
    <row r="10" spans="2:11" x14ac:dyDescent="0.25">
      <c r="B10" s="13" t="s">
        <v>18</v>
      </c>
      <c r="C10" s="14" t="s">
        <v>26</v>
      </c>
      <c r="D10" s="15" t="s">
        <v>27</v>
      </c>
      <c r="E10" s="1"/>
      <c r="F10" s="1"/>
      <c r="G10" s="1"/>
      <c r="H10" s="1"/>
      <c r="I10" s="1"/>
      <c r="J10" s="1"/>
      <c r="K10" s="1"/>
    </row>
    <row r="11" spans="2:11" x14ac:dyDescent="0.25">
      <c r="B11" s="9" t="s">
        <v>21</v>
      </c>
      <c r="C11" s="5">
        <f>(21900*C5*C4)-(21900*C5*C3)</f>
        <v>34163.999999999993</v>
      </c>
      <c r="D11" s="16">
        <f>C11</f>
        <v>34163.999999999993</v>
      </c>
      <c r="E11" s="1"/>
      <c r="F11" s="1"/>
      <c r="G11" s="1"/>
      <c r="H11" s="1"/>
      <c r="I11" s="1"/>
      <c r="J11" s="1"/>
      <c r="K11" s="1"/>
    </row>
    <row r="12" spans="2:11" hidden="1" x14ac:dyDescent="0.25">
      <c r="B12" s="9" t="s">
        <v>24</v>
      </c>
      <c r="C12" s="5">
        <f>C11*3</f>
        <v>102491.99999999997</v>
      </c>
      <c r="D12" s="16">
        <f>C12</f>
        <v>102491.99999999997</v>
      </c>
      <c r="E12" s="1"/>
      <c r="F12" s="1"/>
      <c r="G12" s="1"/>
      <c r="H12" s="1"/>
      <c r="I12" s="1"/>
      <c r="J12" s="1"/>
      <c r="K12" s="1"/>
    </row>
    <row r="13" spans="2:11" x14ac:dyDescent="0.25">
      <c r="B13" s="9" t="s">
        <v>25</v>
      </c>
      <c r="C13" s="5">
        <f>C12-(SUM(C6,C8))</f>
        <v>44962.919999999969</v>
      </c>
      <c r="D13" s="16">
        <f>C12-(SUM(C7,C8))</f>
        <v>21819.249999999971</v>
      </c>
      <c r="E13" s="1"/>
      <c r="F13" s="1"/>
      <c r="G13" s="1"/>
      <c r="H13" s="1"/>
      <c r="I13" s="1"/>
      <c r="J13" s="1"/>
      <c r="K13" s="1"/>
    </row>
    <row r="14" spans="2:11" hidden="1" x14ac:dyDescent="0.25">
      <c r="B14" s="9" t="s">
        <v>22</v>
      </c>
      <c r="C14" s="5">
        <f>C11*5</f>
        <v>170819.99999999997</v>
      </c>
      <c r="D14" s="16">
        <f>C14</f>
        <v>170819.99999999997</v>
      </c>
      <c r="E14" s="1"/>
      <c r="F14" s="1"/>
      <c r="G14" s="1"/>
      <c r="H14" s="1"/>
      <c r="I14" s="1"/>
      <c r="J14" s="1"/>
      <c r="K14" s="1"/>
    </row>
    <row r="15" spans="2:11" ht="15.75" thickBot="1" x14ac:dyDescent="0.3">
      <c r="B15" s="17" t="s">
        <v>23</v>
      </c>
      <c r="C15" s="18">
        <f>C14-(C6+C8)</f>
        <v>113290.91999999997</v>
      </c>
      <c r="D15" s="19">
        <f>C14-(C7+C8)</f>
        <v>90147.249999999971</v>
      </c>
      <c r="E15" s="1"/>
      <c r="F15" s="1"/>
      <c r="G15" s="1"/>
      <c r="H15" s="1"/>
      <c r="I15" s="1"/>
      <c r="J15" s="1"/>
      <c r="K15" s="1"/>
    </row>
    <row r="16" spans="2:11" x14ac:dyDescent="0.25">
      <c r="C16" s="5"/>
      <c r="D16" s="1"/>
      <c r="E16" s="1"/>
      <c r="F16" s="1"/>
      <c r="G16" s="1"/>
      <c r="H16" s="1"/>
      <c r="I16" s="1"/>
      <c r="J16" s="1"/>
      <c r="K16" s="1"/>
    </row>
    <row r="17" spans="2:10" hidden="1" x14ac:dyDescent="0.25">
      <c r="C17" t="s">
        <v>0</v>
      </c>
      <c r="D17" t="s">
        <v>1</v>
      </c>
      <c r="H17" t="s">
        <v>1</v>
      </c>
    </row>
    <row r="18" spans="2:10" ht="34.5" hidden="1" customHeight="1" x14ac:dyDescent="0.25">
      <c r="D18" s="3" t="s">
        <v>8</v>
      </c>
      <c r="E18" s="3" t="s">
        <v>10</v>
      </c>
      <c r="F18" s="3" t="s">
        <v>9</v>
      </c>
      <c r="H18" s="3" t="s">
        <v>8</v>
      </c>
      <c r="I18" s="3" t="s">
        <v>10</v>
      </c>
      <c r="J18" s="3" t="s">
        <v>9</v>
      </c>
    </row>
    <row r="19" spans="2:10" hidden="1" x14ac:dyDescent="0.25"/>
    <row r="20" spans="2:10" hidden="1" x14ac:dyDescent="0.25">
      <c r="B20" t="s">
        <v>2</v>
      </c>
      <c r="C20" s="2">
        <v>42000</v>
      </c>
      <c r="D20" s="2"/>
      <c r="E20" s="2"/>
      <c r="F20" s="2"/>
      <c r="G20" s="2">
        <v>62500</v>
      </c>
      <c r="H20" s="2"/>
      <c r="I20" s="2"/>
      <c r="J20" s="2"/>
    </row>
    <row r="21" spans="2:10" hidden="1" x14ac:dyDescent="0.25">
      <c r="B21" t="s">
        <v>3</v>
      </c>
      <c r="C21" s="2">
        <v>15000</v>
      </c>
      <c r="D21" s="2"/>
      <c r="E21" s="2"/>
      <c r="F21" s="2"/>
      <c r="G21" s="2">
        <v>15000</v>
      </c>
      <c r="H21" s="2"/>
      <c r="I21" s="2"/>
      <c r="J21" s="2"/>
    </row>
    <row r="22" spans="2:10" hidden="1" x14ac:dyDescent="0.25">
      <c r="B22" t="s">
        <v>7</v>
      </c>
      <c r="C22" s="2">
        <f>SUM(C20:C21)</f>
        <v>57000</v>
      </c>
      <c r="D22" s="2"/>
      <c r="E22" s="2"/>
      <c r="F22" s="2"/>
      <c r="G22" s="2">
        <f>SUM(G20:G21)</f>
        <v>77500</v>
      </c>
      <c r="H22" s="2"/>
      <c r="I22" s="2"/>
      <c r="J22" s="2"/>
    </row>
    <row r="23" spans="2:10" hidden="1" x14ac:dyDescent="0.25">
      <c r="B23" t="s">
        <v>5</v>
      </c>
      <c r="C23" s="2"/>
      <c r="D23" s="2">
        <f>$C$38*$C$39</f>
        <v>0</v>
      </c>
      <c r="E23" s="2">
        <f>$C$38*$C$40</f>
        <v>0</v>
      </c>
      <c r="F23" s="2">
        <f>$C$38*$C$41</f>
        <v>0</v>
      </c>
      <c r="G23" s="2"/>
      <c r="H23" s="2">
        <f>$C$38*$C$39</f>
        <v>0</v>
      </c>
      <c r="I23" s="2">
        <f>$C$38*$C$40</f>
        <v>0</v>
      </c>
      <c r="J23" s="2">
        <f>$C$38*$C$41</f>
        <v>0</v>
      </c>
    </row>
    <row r="24" spans="2:10" hidden="1" x14ac:dyDescent="0.25">
      <c r="B24" t="s">
        <v>6</v>
      </c>
      <c r="C24" s="2"/>
      <c r="D24" s="2">
        <f>$C$42*$C$39</f>
        <v>0</v>
      </c>
      <c r="E24" s="2">
        <f>$C$42*$C$40</f>
        <v>0</v>
      </c>
      <c r="F24" s="2">
        <f>$C$42*$C$41</f>
        <v>0</v>
      </c>
      <c r="G24" s="2"/>
      <c r="H24" s="2">
        <f>$C$42*$C$39</f>
        <v>0</v>
      </c>
      <c r="I24" s="2">
        <f>$C$42*$C$40</f>
        <v>0</v>
      </c>
      <c r="J24" s="2">
        <f>$C$42*$C$41</f>
        <v>0</v>
      </c>
    </row>
    <row r="25" spans="2:10" hidden="1" x14ac:dyDescent="0.25">
      <c r="B25" t="s">
        <v>4</v>
      </c>
      <c r="C25" s="2"/>
      <c r="D25" s="2">
        <f>D24-D23</f>
        <v>0</v>
      </c>
      <c r="E25" s="2">
        <f t="shared" ref="E25:F25" si="0">E24-E23</f>
        <v>0</v>
      </c>
      <c r="F25" s="2">
        <f t="shared" si="0"/>
        <v>0</v>
      </c>
      <c r="G25" s="2"/>
      <c r="H25" s="2">
        <f>H24-H23</f>
        <v>0</v>
      </c>
      <c r="I25" s="2">
        <f t="shared" ref="I25" si="1">I24-I23</f>
        <v>0</v>
      </c>
      <c r="J25" s="2">
        <f t="shared" ref="J25" si="2">J24-J23</f>
        <v>0</v>
      </c>
    </row>
    <row r="26" spans="2:10" hidden="1" x14ac:dyDescent="0.25">
      <c r="B26" t="s">
        <v>11</v>
      </c>
      <c r="C26" s="2"/>
      <c r="D26" s="2">
        <f>D25-(C22/5)</f>
        <v>-11400</v>
      </c>
      <c r="E26" s="2">
        <f>E25-(C22/5)</f>
        <v>-11400</v>
      </c>
      <c r="F26" s="2">
        <f>F25-(C22/5)</f>
        <v>-11400</v>
      </c>
      <c r="G26" s="2"/>
      <c r="H26" s="2">
        <f>H25-(G22/5)</f>
        <v>-15500</v>
      </c>
      <c r="I26" s="2">
        <f>I25-(G22/5)</f>
        <v>-15500</v>
      </c>
      <c r="J26" s="2">
        <f>J25-(G22/5)</f>
        <v>-15500</v>
      </c>
    </row>
    <row r="27" spans="2:10" hidden="1" x14ac:dyDescent="0.25">
      <c r="B27" t="s">
        <v>12</v>
      </c>
      <c r="D27" s="2">
        <f>(D25*5)-(C22)</f>
        <v>-57000</v>
      </c>
      <c r="E27" s="2">
        <f>(E25*5)-C22</f>
        <v>-57000</v>
      </c>
      <c r="F27" s="2">
        <f>(F25*5)-C22</f>
        <v>-57000</v>
      </c>
      <c r="H27" s="2">
        <f>(H25*5)-(G22)</f>
        <v>-77500</v>
      </c>
      <c r="I27" s="2">
        <f>(I25*5)-G22</f>
        <v>-77500</v>
      </c>
      <c r="J27" s="2">
        <f>(J25*5)-G22</f>
        <v>-77500</v>
      </c>
    </row>
    <row r="28" spans="2:10" hidden="1" x14ac:dyDescent="0.25">
      <c r="D28" s="2"/>
    </row>
    <row r="29" spans="2:10" hidden="1" x14ac:dyDescent="0.25">
      <c r="D29" s="2"/>
    </row>
    <row r="30" spans="2:10" x14ac:dyDescent="0.25">
      <c r="B30" s="4" t="s">
        <v>28</v>
      </c>
    </row>
    <row r="31" spans="2:10" x14ac:dyDescent="0.25">
      <c r="B31" t="s">
        <v>38</v>
      </c>
    </row>
    <row r="32" spans="2:10" ht="30" x14ac:dyDescent="0.25">
      <c r="B32" s="3" t="s">
        <v>29</v>
      </c>
    </row>
    <row r="33" spans="2:2" x14ac:dyDescent="0.25">
      <c r="B33" t="s">
        <v>30</v>
      </c>
    </row>
    <row r="34" spans="2:2" x14ac:dyDescent="0.25">
      <c r="B34" t="s">
        <v>39</v>
      </c>
    </row>
    <row r="35" spans="2:2" x14ac:dyDescent="0.25">
      <c r="B35" t="s">
        <v>31</v>
      </c>
    </row>
    <row r="36" spans="2:2" x14ac:dyDescent="0.25">
      <c r="B36" t="s">
        <v>32</v>
      </c>
    </row>
    <row r="148" spans="2:2" x14ac:dyDescent="0.25">
      <c r="B148">
        <v>1</v>
      </c>
    </row>
    <row r="149" spans="2:2" x14ac:dyDescent="0.25">
      <c r="B149">
        <v>2</v>
      </c>
    </row>
    <row r="150" spans="2:2" x14ac:dyDescent="0.25">
      <c r="B150">
        <v>3</v>
      </c>
    </row>
    <row r="151" spans="2:2" x14ac:dyDescent="0.25">
      <c r="B151">
        <v>4</v>
      </c>
    </row>
    <row r="152" spans="2:2" x14ac:dyDescent="0.25">
      <c r="B152">
        <v>5</v>
      </c>
    </row>
    <row r="153" spans="2:2" x14ac:dyDescent="0.25">
      <c r="B153">
        <v>6</v>
      </c>
    </row>
    <row r="154" spans="2:2" x14ac:dyDescent="0.25">
      <c r="B154">
        <v>7</v>
      </c>
    </row>
    <row r="155" spans="2:2" x14ac:dyDescent="0.25">
      <c r="B155">
        <v>8</v>
      </c>
    </row>
    <row r="156" spans="2:2" x14ac:dyDescent="0.25">
      <c r="B156">
        <v>9</v>
      </c>
    </row>
    <row r="157" spans="2:2" x14ac:dyDescent="0.25">
      <c r="B157">
        <v>10</v>
      </c>
    </row>
    <row r="158" spans="2:2" x14ac:dyDescent="0.25">
      <c r="B158">
        <v>11</v>
      </c>
    </row>
    <row r="159" spans="2:2" x14ac:dyDescent="0.25">
      <c r="B159">
        <v>12</v>
      </c>
    </row>
    <row r="160" spans="2:2" x14ac:dyDescent="0.25">
      <c r="B160">
        <v>13</v>
      </c>
    </row>
    <row r="161" spans="2:2" x14ac:dyDescent="0.25">
      <c r="B161">
        <v>14</v>
      </c>
    </row>
    <row r="162" spans="2:2" x14ac:dyDescent="0.25">
      <c r="B162">
        <v>15</v>
      </c>
    </row>
    <row r="163" spans="2:2" x14ac:dyDescent="0.25">
      <c r="B163">
        <v>16</v>
      </c>
    </row>
    <row r="164" spans="2:2" x14ac:dyDescent="0.25">
      <c r="B164">
        <v>17</v>
      </c>
    </row>
    <row r="165" spans="2:2" x14ac:dyDescent="0.25">
      <c r="B165">
        <v>18</v>
      </c>
    </row>
    <row r="166" spans="2:2" x14ac:dyDescent="0.25">
      <c r="B166">
        <v>19</v>
      </c>
    </row>
    <row r="167" spans="2:2" x14ac:dyDescent="0.25">
      <c r="B167">
        <v>20</v>
      </c>
    </row>
    <row r="168" spans="2:2" x14ac:dyDescent="0.25">
      <c r="B168">
        <v>21</v>
      </c>
    </row>
    <row r="169" spans="2:2" x14ac:dyDescent="0.25">
      <c r="B169">
        <v>22</v>
      </c>
    </row>
    <row r="170" spans="2:2" x14ac:dyDescent="0.25">
      <c r="B170">
        <v>23</v>
      </c>
    </row>
    <row r="171" spans="2:2" x14ac:dyDescent="0.25">
      <c r="B171">
        <v>24</v>
      </c>
    </row>
    <row r="172" spans="2:2" x14ac:dyDescent="0.25">
      <c r="B172">
        <v>25</v>
      </c>
    </row>
    <row r="173" spans="2:2" x14ac:dyDescent="0.25">
      <c r="B173">
        <v>26</v>
      </c>
    </row>
    <row r="174" spans="2:2" x14ac:dyDescent="0.25">
      <c r="B174">
        <v>27</v>
      </c>
    </row>
    <row r="175" spans="2:2" x14ac:dyDescent="0.25">
      <c r="B175">
        <v>28</v>
      </c>
    </row>
    <row r="176" spans="2:2" x14ac:dyDescent="0.25">
      <c r="B176">
        <v>29</v>
      </c>
    </row>
    <row r="177" spans="2:2" x14ac:dyDescent="0.25">
      <c r="B177">
        <v>30</v>
      </c>
    </row>
    <row r="178" spans="2:2" x14ac:dyDescent="0.25">
      <c r="B178">
        <v>31</v>
      </c>
    </row>
    <row r="179" spans="2:2" x14ac:dyDescent="0.25">
      <c r="B179">
        <v>32</v>
      </c>
    </row>
    <row r="180" spans="2:2" x14ac:dyDescent="0.25">
      <c r="B180">
        <v>33</v>
      </c>
    </row>
    <row r="181" spans="2:2" x14ac:dyDescent="0.25">
      <c r="B181">
        <v>34</v>
      </c>
    </row>
    <row r="182" spans="2:2" x14ac:dyDescent="0.25">
      <c r="B182">
        <v>35</v>
      </c>
    </row>
    <row r="183" spans="2:2" x14ac:dyDescent="0.25">
      <c r="B183">
        <v>36</v>
      </c>
    </row>
    <row r="184" spans="2:2" x14ac:dyDescent="0.25">
      <c r="B184">
        <v>37</v>
      </c>
    </row>
    <row r="185" spans="2:2" x14ac:dyDescent="0.25">
      <c r="B185">
        <v>38</v>
      </c>
    </row>
    <row r="186" spans="2:2" x14ac:dyDescent="0.25">
      <c r="B186">
        <v>39</v>
      </c>
    </row>
    <row r="187" spans="2:2" x14ac:dyDescent="0.25">
      <c r="B187">
        <v>40</v>
      </c>
    </row>
    <row r="188" spans="2:2" x14ac:dyDescent="0.25">
      <c r="B188">
        <v>41</v>
      </c>
    </row>
    <row r="189" spans="2:2" x14ac:dyDescent="0.25">
      <c r="B189">
        <v>42</v>
      </c>
    </row>
    <row r="190" spans="2:2" x14ac:dyDescent="0.25">
      <c r="B190">
        <v>43</v>
      </c>
    </row>
    <row r="191" spans="2:2" x14ac:dyDescent="0.25">
      <c r="B191">
        <v>44</v>
      </c>
    </row>
    <row r="192" spans="2:2" x14ac:dyDescent="0.25">
      <c r="B192">
        <v>45</v>
      </c>
    </row>
    <row r="193" spans="2:2" x14ac:dyDescent="0.25">
      <c r="B193">
        <v>46</v>
      </c>
    </row>
    <row r="194" spans="2:2" x14ac:dyDescent="0.25">
      <c r="B194">
        <v>47</v>
      </c>
    </row>
    <row r="195" spans="2:2" x14ac:dyDescent="0.25">
      <c r="B195">
        <v>48</v>
      </c>
    </row>
    <row r="196" spans="2:2" x14ac:dyDescent="0.25">
      <c r="B196">
        <v>49</v>
      </c>
    </row>
    <row r="197" spans="2:2" x14ac:dyDescent="0.25">
      <c r="B197">
        <v>50</v>
      </c>
    </row>
    <row r="198" spans="2:2" x14ac:dyDescent="0.25">
      <c r="B198">
        <v>51</v>
      </c>
    </row>
    <row r="199" spans="2:2" x14ac:dyDescent="0.25">
      <c r="B199">
        <v>52</v>
      </c>
    </row>
    <row r="200" spans="2:2" x14ac:dyDescent="0.25">
      <c r="B200">
        <v>53</v>
      </c>
    </row>
    <row r="201" spans="2:2" x14ac:dyDescent="0.25">
      <c r="B201">
        <v>54</v>
      </c>
    </row>
    <row r="202" spans="2:2" x14ac:dyDescent="0.25">
      <c r="B202">
        <v>55</v>
      </c>
    </row>
    <row r="203" spans="2:2" x14ac:dyDescent="0.25">
      <c r="B203">
        <v>56</v>
      </c>
    </row>
    <row r="204" spans="2:2" x14ac:dyDescent="0.25">
      <c r="B204">
        <v>57</v>
      </c>
    </row>
    <row r="205" spans="2:2" x14ac:dyDescent="0.25">
      <c r="B205">
        <v>58</v>
      </c>
    </row>
    <row r="206" spans="2:2" x14ac:dyDescent="0.25">
      <c r="B206">
        <v>59</v>
      </c>
    </row>
    <row r="207" spans="2:2" x14ac:dyDescent="0.25">
      <c r="B207">
        <v>60</v>
      </c>
    </row>
    <row r="208" spans="2:2" x14ac:dyDescent="0.25">
      <c r="B208">
        <v>61</v>
      </c>
    </row>
    <row r="209" spans="2:2" x14ac:dyDescent="0.25">
      <c r="B209">
        <v>62</v>
      </c>
    </row>
    <row r="210" spans="2:2" x14ac:dyDescent="0.25">
      <c r="B210">
        <v>63</v>
      </c>
    </row>
    <row r="211" spans="2:2" x14ac:dyDescent="0.25">
      <c r="B211">
        <v>64</v>
      </c>
    </row>
    <row r="212" spans="2:2" x14ac:dyDescent="0.25">
      <c r="B212">
        <v>65</v>
      </c>
    </row>
    <row r="213" spans="2:2" x14ac:dyDescent="0.25">
      <c r="B213">
        <v>66</v>
      </c>
    </row>
    <row r="214" spans="2:2" x14ac:dyDescent="0.25">
      <c r="B214">
        <v>67</v>
      </c>
    </row>
    <row r="215" spans="2:2" x14ac:dyDescent="0.25">
      <c r="B215">
        <v>68</v>
      </c>
    </row>
    <row r="216" spans="2:2" x14ac:dyDescent="0.25">
      <c r="B216">
        <v>69</v>
      </c>
    </row>
    <row r="217" spans="2:2" x14ac:dyDescent="0.25">
      <c r="B217">
        <v>70</v>
      </c>
    </row>
    <row r="218" spans="2:2" x14ac:dyDescent="0.25">
      <c r="B218">
        <v>71</v>
      </c>
    </row>
    <row r="219" spans="2:2" x14ac:dyDescent="0.25">
      <c r="B219">
        <v>72</v>
      </c>
    </row>
    <row r="220" spans="2:2" x14ac:dyDescent="0.25">
      <c r="B220">
        <v>73</v>
      </c>
    </row>
    <row r="221" spans="2:2" x14ac:dyDescent="0.25">
      <c r="B221">
        <v>74</v>
      </c>
    </row>
    <row r="222" spans="2:2" x14ac:dyDescent="0.25">
      <c r="B222">
        <v>75</v>
      </c>
    </row>
    <row r="223" spans="2:2" x14ac:dyDescent="0.25">
      <c r="B223">
        <v>76</v>
      </c>
    </row>
    <row r="224" spans="2:2" x14ac:dyDescent="0.25">
      <c r="B224">
        <v>77</v>
      </c>
    </row>
    <row r="225" spans="2:2" x14ac:dyDescent="0.25">
      <c r="B225">
        <v>78</v>
      </c>
    </row>
    <row r="226" spans="2:2" x14ac:dyDescent="0.25">
      <c r="B226">
        <v>79</v>
      </c>
    </row>
    <row r="227" spans="2:2" x14ac:dyDescent="0.25">
      <c r="B227">
        <v>80</v>
      </c>
    </row>
  </sheetData>
  <sheetProtection algorithmName="SHA-512" hashValue="D89BEdWgh8bHYVlj2sxSp6YSDH/paLUkBxNnucfhZS6d0um1gZ9G82YB0hhtq7RCJSHE1ZC8ACgcHH+OGs/7jw==" saltValue="yqs0vTgpZ2dMyD80dYDytA==" spinCount="100000" sheet="1" formatCells="0" formatColumns="0" formatRows="0" insertColumns="0" insertRows="0" insertHyperlinks="0" deleteColumns="0" deleteRows="0" sort="0" autoFilter="0" pivotTables="0"/>
  <conditionalFormatting sqref="C11:D15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C5" xr:uid="{8E2B809A-BB26-45A5-A850-1CB664FF9041}">
      <formula1>$B$148:$B$227</formula1>
    </dataValidation>
  </dataValidations>
  <pageMargins left="0.7" right="0.7" top="0.75" bottom="0.75" header="0.3" footer="0.3"/>
  <ignoredErrors>
    <ignoredError sqref="D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Business case DC charger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Claes</dc:creator>
  <cp:lastModifiedBy>Mathias Claes</cp:lastModifiedBy>
  <dcterms:created xsi:type="dcterms:W3CDTF">2015-06-05T18:19:34Z</dcterms:created>
  <dcterms:modified xsi:type="dcterms:W3CDTF">2024-01-28T15:49:57Z</dcterms:modified>
</cp:coreProperties>
</file>